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2_КАПРЕМОНТ\ТЗ-125 Замена дверей на противопожарные ГОКС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52511"/>
</workbook>
</file>

<file path=xl/calcChain.xml><?xml version="1.0" encoding="utf-8"?>
<calcChain xmlns="http://schemas.openxmlformats.org/spreadsheetml/2006/main">
  <c r="I22" i="8" l="1"/>
  <c r="I23" i="8"/>
  <c r="I24" i="8"/>
  <c r="I25" i="8"/>
  <c r="I26" i="8"/>
  <c r="I27" i="8"/>
  <c r="I28" i="8"/>
  <c r="I21" i="8"/>
  <c r="I12" i="8"/>
  <c r="I13" i="8"/>
  <c r="I14" i="8"/>
  <c r="I15" i="8"/>
  <c r="I16" i="8"/>
  <c r="I17" i="8"/>
  <c r="I18" i="8"/>
  <c r="I19" i="8"/>
  <c r="I11" i="8"/>
  <c r="I29" i="8" s="1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</authors>
  <commentList>
    <comment ref="B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8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СводВедРес::&lt;Оптовая базисная цена ресурса&gt;</t>
        </r>
      </text>
    </comment>
    <comment ref="H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<sst xmlns="http://schemas.openxmlformats.org/spreadsheetml/2006/main" count="75" uniqueCount="57">
  <si>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</si>
  <si>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</si>
  <si>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</si>
  <si>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</si>
  <si>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</si>
  <si>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</si>
  <si>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Оптовая/ЗП</t>
  </si>
  <si>
    <t>Общая стоимость</t>
  </si>
  <si>
    <t>Кол-во/
К-т кратности</t>
  </si>
  <si>
    <t>№ смет/
Код ресурса</t>
  </si>
  <si>
    <t xml:space="preserve">               Материалы</t>
  </si>
  <si>
    <t>01.7.03.01-0001</t>
  </si>
  <si>
    <t>Вода</t>
  </si>
  <si>
    <t>м3</t>
  </si>
  <si>
    <t>01.7.11.07-0032</t>
  </si>
  <si>
    <t>Электроды сварочные Э42, диаметр 4 мм</t>
  </si>
  <si>
    <t>т</t>
  </si>
  <si>
    <t>01.7.15.02-0051</t>
  </si>
  <si>
    <t>Болты анкерные</t>
  </si>
  <si>
    <t>01.7.17.11-0011</t>
  </si>
  <si>
    <t>Шкурка шлифовальная двухслойная с зернистостью 40-25</t>
  </si>
  <si>
    <t>м2</t>
  </si>
  <si>
    <t>01.7.20.08-0051</t>
  </si>
  <si>
    <t>Ветошь</t>
  </si>
  <si>
    <t>кг</t>
  </si>
  <si>
    <t>02.4.03.02-0001</t>
  </si>
  <si>
    <t>Щебень пористый из металлургического шлака М 600, фракция 5-10 мм</t>
  </si>
  <si>
    <t>04.3.01.12-0111</t>
  </si>
  <si>
    <t>Раствор готовый отделочный тяжелый, цементно-известковый, состав 1:1:6</t>
  </si>
  <si>
    <t>14.5.01.10-0029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</si>
  <si>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</si>
  <si>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>шт</t>
  </si>
  <si>
    <t>14.5.11.01-0003</t>
  </si>
  <si>
    <t>Шпатлевка масляно-клеевая</t>
  </si>
  <si>
    <t>ТЦ_07.1.01.01_63_1005018195_17.07.2023_01</t>
  </si>
  <si>
    <t>Дверь противопожарная металлическая: двупольная ДПМ-01/60, размером 1940х2360 мм</t>
  </si>
  <si>
    <t>ФССЦ-01.7.04.01-0011</t>
  </si>
  <si>
    <t>Закрыватель дверной гидравлический рычажный в алюминиевом корпусе</t>
  </si>
  <si>
    <t>ФССЦ-07.1.01.01-0020</t>
  </si>
  <si>
    <t xml:space="preserve">   - Дверь противопожарная металлическая: однопольная ДПМ-01/60, размером 1000х2100 мм (1040х1940)</t>
  </si>
  <si>
    <t xml:space="preserve">   - Дверь противопожарная металлическая: однопольная ДПМ-01/60, размером 1000х2100 мм (960х2050)</t>
  </si>
  <si>
    <t>ФССЦ-07.1.01.01-0021</t>
  </si>
  <si>
    <t>Дверь противопожарная металлическая однопольная ДПМ-01/60, размером 1100х2100 мм (1070х1850)</t>
  </si>
  <si>
    <t>ФССЦ-14.4.01.04-0001</t>
  </si>
  <si>
    <t>Грунтовка для внутренних работ, укрепляющая, на водной основе (по ФЕР15-04-006-03, расход 0,103кг/1м2)</t>
  </si>
  <si>
    <t>ФССЦ-14.4.02.04-0182</t>
  </si>
  <si>
    <t>Краска масляная и алкидная цветная, готовая к применению для наружных работ МА-15, белая</t>
  </si>
  <si>
    <t>ФССЦ-14.5.05.01-0003</t>
  </si>
  <si>
    <t>Олифа комбинированная ОКСОЛЬ</t>
  </si>
  <si>
    <t>ФССЦ-14.5.11.06-0002</t>
  </si>
  <si>
    <t>Шпатлевка: Ветонит KR (расход 1,2кг/м2 толщ.1 мм)</t>
  </si>
  <si>
    <t/>
  </si>
  <si>
    <t>Итого "Материалы"</t>
  </si>
  <si>
    <t>Капитальный ремонт. Замена дверей на противопожарные в здании станции воздуходувной, ИНС ГОКС по адресу: ул. Обувная, 136</t>
  </si>
  <si>
    <t>Составил вед. инженер СДО А.А.Клюева</t>
  </si>
  <si>
    <t>ВЕДОМОСТЬ РЕСУРСОВ</t>
  </si>
  <si>
    <t>Ресурсная ведомость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</si>
</sst>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38">
    <xf numFmtId="0" fontId="0" fillId="0" borderId="0" xfId="0"/>
    <xf numFmtId="49" fontId="8" fillId="0" borderId="0" xfId="0" applyNumberFormat="1" applyFont="1"/>
    <xf numFmtId="0" fontId="8" fillId="0" borderId="0" xfId="0" applyFont="1"/>
    <xf numFmtId="49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20" applyFont="1" applyBorder="1" applyAlignment="1">
      <alignment horizontal="center"/>
    </xf>
    <xf numFmtId="49" fontId="8" fillId="0" borderId="2" xfId="2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  <xf numFmtId="0" fontId="9" fillId="0" borderId="0" xfId="0" applyFont="1" applyAlignment="1">
      <alignment horizontal="center" vertical="center"/>
    </xf>
    <xf numFmtId="0" fontId="7" fillId="0" borderId="0" xfId="23" applyFont="1" applyAlignment="1">
      <alignment horizontal="center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I32"/>
  <sheetViews>
    <sheetView showGridLines="0" tabSelected="1" topLeftCell="B1" zoomScaleNormal="100" workbookViewId="0">
      <selection activeCell="O14" sqref="O14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6" width="14.28515625" style="2" customWidth="1"/>
    <col min="7" max="7" width="15.5703125" style="2" customWidth="1"/>
    <col min="8" max="8" width="14.28515625" style="2" customWidth="1"/>
    <col min="9" max="9" width="17" style="2" customWidth="1"/>
    <col min="10" max="16384" width="9.140625" style="2"/>
  </cols>
  <sheetData>
    <row r="1" spans="2:9" ht="15" customHeight="1" x14ac:dyDescent="0.2">
      <c r="B1" s="36" t="s">
        <v>55</v>
      </c>
      <c r="C1" s="36"/>
      <c r="D1" s="36"/>
      <c r="E1" s="36"/>
      <c r="F1" s="36"/>
      <c r="G1" s="36"/>
      <c r="H1" s="36"/>
      <c r="I1" s="36"/>
    </row>
    <row r="2" spans="2:9" ht="15" customHeight="1" x14ac:dyDescent="0.2">
      <c r="B2" s="37" t="s">
        <v>53</v>
      </c>
      <c r="C2" s="37"/>
      <c r="D2" s="37"/>
      <c r="E2" s="37"/>
      <c r="F2" s="37"/>
      <c r="G2" s="37"/>
      <c r="H2" s="37"/>
      <c r="I2" s="37"/>
    </row>
    <row r="3" spans="2:9" ht="15" customHeight="1" x14ac:dyDescent="0.2">
      <c r="B3" s="37"/>
      <c r="C3" s="37"/>
      <c r="D3" s="37"/>
      <c r="E3" s="37"/>
      <c r="F3" s="37"/>
      <c r="G3" s="37"/>
      <c r="H3" s="37"/>
      <c r="I3" s="37"/>
    </row>
    <row r="4" spans="2:9" x14ac:dyDescent="0.2">
      <c r="B4" s="3"/>
      <c r="C4" s="4"/>
      <c r="D4" s="5"/>
      <c r="E4" s="6"/>
      <c r="F4" s="7"/>
      <c r="G4" s="7"/>
      <c r="H4" s="7"/>
      <c r="I4" s="7"/>
    </row>
    <row r="5" spans="2:9" ht="12.75" customHeight="1" x14ac:dyDescent="0.2">
      <c r="B5" s="10" t="s">
        <v>9</v>
      </c>
      <c r="C5" s="13" t="s">
        <v>0</v>
      </c>
      <c r="D5" s="13" t="s">
        <v>1</v>
      </c>
      <c r="E5" s="16" t="s">
        <v>8</v>
      </c>
      <c r="F5" s="19" t="s">
        <v>4</v>
      </c>
      <c r="G5" s="19"/>
      <c r="H5" s="19" t="s">
        <v>7</v>
      </c>
      <c r="I5" s="19"/>
    </row>
    <row r="6" spans="2:9" ht="12.75" customHeight="1" x14ac:dyDescent="0.2">
      <c r="B6" s="11"/>
      <c r="C6" s="14"/>
      <c r="D6" s="14"/>
      <c r="E6" s="17"/>
      <c r="F6" s="13" t="s">
        <v>2</v>
      </c>
      <c r="G6" s="13"/>
      <c r="H6" s="9" t="s">
        <v>2</v>
      </c>
      <c r="I6" s="9" t="s">
        <v>3</v>
      </c>
    </row>
    <row r="7" spans="2:9" x14ac:dyDescent="0.2">
      <c r="B7" s="12"/>
      <c r="C7" s="15"/>
      <c r="D7" s="15"/>
      <c r="E7" s="18"/>
      <c r="F7" s="8" t="s">
        <v>5</v>
      </c>
      <c r="G7" s="8" t="s">
        <v>6</v>
      </c>
      <c r="H7" s="8" t="s">
        <v>5</v>
      </c>
      <c r="I7" s="8" t="s">
        <v>5</v>
      </c>
    </row>
    <row r="8" spans="2:9" x14ac:dyDescent="0.2">
      <c r="B8" s="20">
        <v>1</v>
      </c>
      <c r="C8" s="20">
        <v>2</v>
      </c>
      <c r="D8" s="20">
        <v>3</v>
      </c>
      <c r="E8" s="21">
        <v>4</v>
      </c>
      <c r="F8" s="20">
        <v>5</v>
      </c>
      <c r="G8" s="20">
        <v>6</v>
      </c>
      <c r="H8" s="20">
        <v>7</v>
      </c>
      <c r="I8" s="20">
        <v>8</v>
      </c>
    </row>
    <row r="9" spans="2:9" ht="17.850000000000001" customHeight="1" x14ac:dyDescent="0.2">
      <c r="B9" s="22" t="s">
        <v>56</v>
      </c>
      <c r="C9" s="23"/>
      <c r="D9" s="23"/>
      <c r="E9" s="23"/>
      <c r="F9" s="23"/>
      <c r="G9" s="23"/>
      <c r="H9" s="23"/>
      <c r="I9" s="23"/>
    </row>
    <row r="10" spans="2:9" ht="17.850000000000001" customHeight="1" x14ac:dyDescent="0.2">
      <c r="B10" s="24" t="s">
        <v>10</v>
      </c>
      <c r="C10" s="25"/>
      <c r="D10" s="25"/>
      <c r="E10" s="25"/>
      <c r="F10" s="25"/>
      <c r="G10" s="25"/>
      <c r="H10" s="25"/>
      <c r="I10" s="25"/>
    </row>
    <row r="11" spans="2:9" ht="25.5" x14ac:dyDescent="0.2">
      <c r="B11" s="26" t="s">
        <v>11</v>
      </c>
      <c r="C11" s="27" t="s">
        <v>12</v>
      </c>
      <c r="D11" s="28" t="s">
        <v>13</v>
      </c>
      <c r="E11" s="26">
        <v>2.7422999999999999E-2</v>
      </c>
      <c r="F11" s="29">
        <v>2.44</v>
      </c>
      <c r="G11" s="29"/>
      <c r="H11" s="29">
        <v>7.0000000000000007E-2</v>
      </c>
      <c r="I11" s="34">
        <f>8.34*H11</f>
        <v>0.5838000000000001</v>
      </c>
    </row>
    <row r="12" spans="2:9" ht="25.5" x14ac:dyDescent="0.2">
      <c r="B12" s="26" t="s">
        <v>14</v>
      </c>
      <c r="C12" s="27" t="s">
        <v>15</v>
      </c>
      <c r="D12" s="28" t="s">
        <v>16</v>
      </c>
      <c r="E12" s="26">
        <v>9.4200000000000002E-4</v>
      </c>
      <c r="F12" s="29">
        <v>10315.01</v>
      </c>
      <c r="G12" s="29"/>
      <c r="H12" s="29">
        <v>9.7200000000000006</v>
      </c>
      <c r="I12" s="34">
        <f t="shared" ref="I12:I19" si="0">8.34*H12</f>
        <v>81.064800000000005</v>
      </c>
    </row>
    <row r="13" spans="2:9" ht="25.5" x14ac:dyDescent="0.2">
      <c r="B13" s="26" t="s">
        <v>17</v>
      </c>
      <c r="C13" s="27" t="s">
        <v>18</v>
      </c>
      <c r="D13" s="28" t="s">
        <v>16</v>
      </c>
      <c r="E13" s="26">
        <v>3.7560000000000003E-2</v>
      </c>
      <c r="F13" s="29">
        <v>10068</v>
      </c>
      <c r="G13" s="29"/>
      <c r="H13" s="29">
        <v>378.15</v>
      </c>
      <c r="I13" s="34">
        <f t="shared" si="0"/>
        <v>3153.7709999999997</v>
      </c>
    </row>
    <row r="14" spans="2:9" ht="25.5" x14ac:dyDescent="0.2">
      <c r="B14" s="26" t="s">
        <v>19</v>
      </c>
      <c r="C14" s="27" t="s">
        <v>20</v>
      </c>
      <c r="D14" s="28" t="s">
        <v>21</v>
      </c>
      <c r="E14" s="26">
        <v>4.3999999999999997E-2</v>
      </c>
      <c r="F14" s="29">
        <v>72.319999999999993</v>
      </c>
      <c r="G14" s="29"/>
      <c r="H14" s="29">
        <v>3.18</v>
      </c>
      <c r="I14" s="34">
        <f t="shared" si="0"/>
        <v>26.5212</v>
      </c>
    </row>
    <row r="15" spans="2:9" ht="25.5" x14ac:dyDescent="0.2">
      <c r="B15" s="26" t="s">
        <v>22</v>
      </c>
      <c r="C15" s="27" t="s">
        <v>23</v>
      </c>
      <c r="D15" s="28" t="s">
        <v>24</v>
      </c>
      <c r="E15" s="26">
        <v>1.155E-2</v>
      </c>
      <c r="F15" s="29">
        <v>1.82</v>
      </c>
      <c r="G15" s="29"/>
      <c r="H15" s="29">
        <v>0.02</v>
      </c>
      <c r="I15" s="34">
        <f t="shared" si="0"/>
        <v>0.1668</v>
      </c>
    </row>
    <row r="16" spans="2:9" ht="38.25" x14ac:dyDescent="0.2">
      <c r="B16" s="26" t="s">
        <v>25</v>
      </c>
      <c r="C16" s="27" t="s">
        <v>26</v>
      </c>
      <c r="D16" s="28" t="s">
        <v>13</v>
      </c>
      <c r="E16" s="26">
        <v>2.1999999999999999E-5</v>
      </c>
      <c r="F16" s="29">
        <v>74.58</v>
      </c>
      <c r="G16" s="29"/>
      <c r="H16" s="29"/>
      <c r="I16" s="34">
        <f t="shared" si="0"/>
        <v>0</v>
      </c>
    </row>
    <row r="17" spans="2:9" ht="38.25" x14ac:dyDescent="0.2">
      <c r="B17" s="26" t="s">
        <v>27</v>
      </c>
      <c r="C17" s="27" t="s">
        <v>28</v>
      </c>
      <c r="D17" s="28" t="s">
        <v>13</v>
      </c>
      <c r="E17" s="26">
        <v>0.24199999999999999</v>
      </c>
      <c r="F17" s="29">
        <v>517.91</v>
      </c>
      <c r="G17" s="29"/>
      <c r="H17" s="29">
        <v>125.33</v>
      </c>
      <c r="I17" s="34">
        <f t="shared" si="0"/>
        <v>1045.2521999999999</v>
      </c>
    </row>
    <row r="18" spans="2:9" ht="102" x14ac:dyDescent="0.2">
      <c r="B18" s="26" t="s">
        <v>29</v>
      </c>
      <c r="C18" s="27" t="s">
        <v>30</v>
      </c>
      <c r="D18" s="28" t="s">
        <v>31</v>
      </c>
      <c r="E18" s="26">
        <v>2.8555999999999999</v>
      </c>
      <c r="F18" s="29">
        <v>110.11</v>
      </c>
      <c r="G18" s="29"/>
      <c r="H18" s="29">
        <v>314.43</v>
      </c>
      <c r="I18" s="34">
        <f t="shared" si="0"/>
        <v>2622.3462</v>
      </c>
    </row>
    <row r="19" spans="2:9" ht="25.5" x14ac:dyDescent="0.2">
      <c r="B19" s="26" t="s">
        <v>32</v>
      </c>
      <c r="C19" s="27" t="s">
        <v>33</v>
      </c>
      <c r="D19" s="28" t="s">
        <v>16</v>
      </c>
      <c r="E19" s="26">
        <v>2.7500000000000002E-4</v>
      </c>
      <c r="F19" s="29">
        <v>2898.5</v>
      </c>
      <c r="G19" s="29"/>
      <c r="H19" s="29">
        <v>0.8</v>
      </c>
      <c r="I19" s="34">
        <f t="shared" si="0"/>
        <v>6.6720000000000006</v>
      </c>
    </row>
    <row r="20" spans="2:9" ht="76.5" x14ac:dyDescent="0.2">
      <c r="B20" s="26" t="s">
        <v>34</v>
      </c>
      <c r="C20" s="27" t="s">
        <v>35</v>
      </c>
      <c r="D20" s="28" t="s">
        <v>31</v>
      </c>
      <c r="E20" s="26">
        <v>1</v>
      </c>
      <c r="F20" s="29"/>
      <c r="G20" s="29"/>
      <c r="H20" s="29"/>
      <c r="I20" s="29">
        <v>36975</v>
      </c>
    </row>
    <row r="21" spans="2:9" ht="38.25" x14ac:dyDescent="0.2">
      <c r="B21" s="26" t="s">
        <v>36</v>
      </c>
      <c r="C21" s="27" t="s">
        <v>37</v>
      </c>
      <c r="D21" s="28" t="s">
        <v>31</v>
      </c>
      <c r="E21" s="26">
        <v>5</v>
      </c>
      <c r="F21" s="29">
        <v>428.27</v>
      </c>
      <c r="G21" s="29"/>
      <c r="H21" s="29">
        <v>2141.35</v>
      </c>
      <c r="I21" s="34">
        <f>H21*8.34</f>
        <v>17858.859</v>
      </c>
    </row>
    <row r="22" spans="2:9" ht="51" x14ac:dyDescent="0.2">
      <c r="B22" s="26" t="s">
        <v>38</v>
      </c>
      <c r="C22" s="27" t="s">
        <v>39</v>
      </c>
      <c r="D22" s="28" t="s">
        <v>31</v>
      </c>
      <c r="E22" s="26">
        <v>1</v>
      </c>
      <c r="F22" s="29">
        <v>3104.96</v>
      </c>
      <c r="G22" s="29"/>
      <c r="H22" s="29">
        <v>3104.96</v>
      </c>
      <c r="I22" s="34">
        <f t="shared" ref="I22:I28" si="1">H22*8.34</f>
        <v>25895.366399999999</v>
      </c>
    </row>
    <row r="23" spans="2:9" ht="51" x14ac:dyDescent="0.2">
      <c r="B23" s="26" t="s">
        <v>38</v>
      </c>
      <c r="C23" s="27" t="s">
        <v>40</v>
      </c>
      <c r="D23" s="28" t="s">
        <v>31</v>
      </c>
      <c r="E23" s="26">
        <v>2</v>
      </c>
      <c r="F23" s="29">
        <v>3104.96</v>
      </c>
      <c r="G23" s="29"/>
      <c r="H23" s="29">
        <v>6209.92</v>
      </c>
      <c r="I23" s="34">
        <f t="shared" si="1"/>
        <v>51790.732799999998</v>
      </c>
    </row>
    <row r="24" spans="2:9" ht="51" x14ac:dyDescent="0.2">
      <c r="B24" s="26" t="s">
        <v>41</v>
      </c>
      <c r="C24" s="27" t="s">
        <v>42</v>
      </c>
      <c r="D24" s="28" t="s">
        <v>31</v>
      </c>
      <c r="E24" s="26">
        <v>1</v>
      </c>
      <c r="F24" s="29">
        <v>2929.68</v>
      </c>
      <c r="G24" s="29"/>
      <c r="H24" s="29">
        <v>2929.68</v>
      </c>
      <c r="I24" s="34">
        <f t="shared" si="1"/>
        <v>24433.531199999998</v>
      </c>
    </row>
    <row r="25" spans="2:9" ht="51" x14ac:dyDescent="0.2">
      <c r="B25" s="26" t="s">
        <v>43</v>
      </c>
      <c r="C25" s="27" t="s">
        <v>44</v>
      </c>
      <c r="D25" s="28" t="s">
        <v>16</v>
      </c>
      <c r="E25" s="26">
        <v>5.4000000000000001E-4</v>
      </c>
      <c r="F25" s="29">
        <v>11300</v>
      </c>
      <c r="G25" s="29"/>
      <c r="H25" s="29">
        <v>6.1</v>
      </c>
      <c r="I25" s="34">
        <f t="shared" si="1"/>
        <v>50.873999999999995</v>
      </c>
    </row>
    <row r="26" spans="2:9" ht="38.25" x14ac:dyDescent="0.2">
      <c r="B26" s="26" t="s">
        <v>45</v>
      </c>
      <c r="C26" s="27" t="s">
        <v>46</v>
      </c>
      <c r="D26" s="28" t="s">
        <v>16</v>
      </c>
      <c r="E26" s="26">
        <v>1.467E-3</v>
      </c>
      <c r="F26" s="29">
        <v>22638.2</v>
      </c>
      <c r="G26" s="29"/>
      <c r="H26" s="29">
        <v>33.21</v>
      </c>
      <c r="I26" s="34">
        <f t="shared" si="1"/>
        <v>276.97140000000002</v>
      </c>
    </row>
    <row r="27" spans="2:9" ht="38.25" x14ac:dyDescent="0.2">
      <c r="B27" s="26" t="s">
        <v>47</v>
      </c>
      <c r="C27" s="27" t="s">
        <v>48</v>
      </c>
      <c r="D27" s="28" t="s">
        <v>16</v>
      </c>
      <c r="E27" s="26">
        <v>5.6300000000000002E-4</v>
      </c>
      <c r="F27" s="29">
        <v>8760</v>
      </c>
      <c r="G27" s="29"/>
      <c r="H27" s="29">
        <v>4.93</v>
      </c>
      <c r="I27" s="34">
        <f t="shared" si="1"/>
        <v>41.116199999999999</v>
      </c>
    </row>
    <row r="28" spans="2:9" ht="38.25" x14ac:dyDescent="0.2">
      <c r="B28" s="26" t="s">
        <v>49</v>
      </c>
      <c r="C28" s="27" t="s">
        <v>50</v>
      </c>
      <c r="D28" s="28" t="s">
        <v>16</v>
      </c>
      <c r="E28" s="26">
        <v>1.3657000000000001E-2</v>
      </c>
      <c r="F28" s="29">
        <v>7183.01</v>
      </c>
      <c r="G28" s="29"/>
      <c r="H28" s="29">
        <v>98.1</v>
      </c>
      <c r="I28" s="34">
        <f t="shared" si="1"/>
        <v>818.15399999999988</v>
      </c>
    </row>
    <row r="29" spans="2:9" x14ac:dyDescent="0.2">
      <c r="B29" s="30" t="s">
        <v>51</v>
      </c>
      <c r="C29" s="31" t="s">
        <v>52</v>
      </c>
      <c r="D29" s="32"/>
      <c r="E29" s="30" t="s">
        <v>51</v>
      </c>
      <c r="F29" s="33"/>
      <c r="G29" s="33"/>
      <c r="H29" s="33"/>
      <c r="I29" s="35">
        <f>SUM(I11:I28)</f>
        <v>165076.98300000001</v>
      </c>
    </row>
    <row r="30" spans="2:9" x14ac:dyDescent="0.2">
      <c r="B30" s="6"/>
      <c r="C30" s="4"/>
      <c r="D30" s="5"/>
      <c r="E30" s="6"/>
      <c r="F30" s="7"/>
      <c r="G30" s="7"/>
      <c r="H30" s="7"/>
      <c r="I30" s="7"/>
    </row>
    <row r="32" spans="2:9" x14ac:dyDescent="0.2">
      <c r="B32" s="1" t="s">
        <v>54</v>
      </c>
    </row>
  </sheetData>
  <mergeCells count="11">
    <mergeCell ref="B9:I9"/>
    <mergeCell ref="B10:I10"/>
    <mergeCell ref="B1:I1"/>
    <mergeCell ref="B2:I3"/>
    <mergeCell ref="B5:B7"/>
    <mergeCell ref="C5:C7"/>
    <mergeCell ref="D5:D7"/>
    <mergeCell ref="E5:E7"/>
    <mergeCell ref="F5:G5"/>
    <mergeCell ref="F6:G6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2021-06-24T10:17:03Z</cp:lastPrinted>
  <dcterms:created xsi:type="dcterms:W3CDTF">2003-01-28T12:33:10Z</dcterms:created>
  <dcterms:modified xsi:type="dcterms:W3CDTF">2023-07-18T07:21:57Z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